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gd0\Desktop\EVALUACION DE PROY\"/>
    </mc:Choice>
  </mc:AlternateContent>
  <xr:revisionPtr revIDLastSave="0" documentId="8_{7A7E455E-45D8-4383-B446-02204BB251D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Francés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3" l="1"/>
  <c r="D36" i="3"/>
  <c r="C36" i="3"/>
  <c r="B36" i="3"/>
  <c r="C7" i="3"/>
  <c r="B33" i="3"/>
  <c r="C33" i="3"/>
  <c r="E33" i="3"/>
  <c r="E34" i="3"/>
  <c r="B22" i="3"/>
  <c r="C22" i="3"/>
  <c r="E22" i="3"/>
  <c r="E23" i="3"/>
  <c r="C8" i="3"/>
  <c r="B11" i="3"/>
  <c r="B12" i="3"/>
  <c r="E35" i="3"/>
  <c r="D33" i="3"/>
  <c r="F33" i="3"/>
  <c r="B34" i="3"/>
  <c r="E24" i="3"/>
  <c r="D22" i="3"/>
  <c r="F22" i="3"/>
  <c r="B23" i="3"/>
  <c r="C12" i="3"/>
  <c r="E12" i="3"/>
  <c r="F11" i="3"/>
  <c r="C34" i="3"/>
  <c r="D34" i="3"/>
  <c r="B35" i="3"/>
  <c r="C35" i="3"/>
  <c r="F34" i="3"/>
  <c r="D35" i="3"/>
  <c r="E25" i="3"/>
  <c r="C23" i="3"/>
  <c r="D23" i="3"/>
  <c r="B24" i="3"/>
  <c r="F23" i="3"/>
  <c r="E13" i="3"/>
  <c r="D12" i="3"/>
  <c r="B13" i="3"/>
  <c r="C13" i="3"/>
  <c r="F35" i="3"/>
  <c r="C24" i="3"/>
  <c r="D24" i="3"/>
  <c r="B25" i="3"/>
  <c r="E26" i="3"/>
  <c r="E14" i="3"/>
  <c r="E15" i="3"/>
  <c r="E16" i="3"/>
  <c r="E17" i="3"/>
  <c r="E18" i="3"/>
  <c r="E19" i="3"/>
  <c r="E20" i="3"/>
  <c r="E21" i="3"/>
  <c r="D13" i="3"/>
  <c r="B14" i="3"/>
  <c r="C14" i="3"/>
  <c r="F12" i="3"/>
  <c r="C25" i="3"/>
  <c r="D25" i="3"/>
  <c r="B26" i="3"/>
  <c r="E27" i="3"/>
  <c r="F24" i="3"/>
  <c r="F25" i="3"/>
  <c r="D14" i="3"/>
  <c r="B15" i="3"/>
  <c r="F13" i="3"/>
  <c r="F14" i="3"/>
  <c r="C15" i="3"/>
  <c r="D15" i="3"/>
  <c r="E28" i="3"/>
  <c r="C26" i="3"/>
  <c r="D26" i="3"/>
  <c r="F26" i="3"/>
  <c r="F15" i="3"/>
  <c r="B16" i="3"/>
  <c r="B27" i="3"/>
  <c r="E29" i="3"/>
  <c r="C16" i="3"/>
  <c r="D16" i="3"/>
  <c r="F16" i="3"/>
  <c r="E30" i="3"/>
  <c r="C27" i="3"/>
  <c r="D27" i="3"/>
  <c r="F27" i="3"/>
  <c r="B17" i="3"/>
  <c r="C17" i="3"/>
  <c r="D17" i="3"/>
  <c r="F17" i="3"/>
  <c r="B28" i="3"/>
  <c r="E31" i="3"/>
  <c r="B18" i="3"/>
  <c r="C18" i="3"/>
  <c r="D18" i="3"/>
  <c r="F18" i="3"/>
  <c r="E32" i="3"/>
  <c r="C28" i="3"/>
  <c r="D28" i="3"/>
  <c r="F28" i="3"/>
  <c r="B19" i="3"/>
  <c r="C19" i="3"/>
  <c r="D19" i="3"/>
  <c r="F19" i="3"/>
  <c r="B29" i="3"/>
  <c r="B20" i="3"/>
  <c r="C29" i="3"/>
  <c r="D29" i="3"/>
  <c r="F29" i="3"/>
  <c r="B30" i="3"/>
  <c r="C20" i="3"/>
  <c r="D20" i="3"/>
  <c r="F20" i="3"/>
  <c r="C30" i="3"/>
  <c r="D30" i="3"/>
  <c r="F30" i="3"/>
  <c r="B31" i="3"/>
  <c r="B21" i="3"/>
  <c r="F31" i="3"/>
  <c r="B32" i="3"/>
  <c r="C32" i="3"/>
  <c r="D32" i="3"/>
  <c r="C31" i="3"/>
  <c r="D31" i="3"/>
  <c r="C21" i="3"/>
  <c r="D21" i="3"/>
  <c r="F21" i="3"/>
  <c r="F32" i="3"/>
</calcChain>
</file>

<file path=xl/sharedStrings.xml><?xml version="1.0" encoding="utf-8"?>
<sst xmlns="http://schemas.openxmlformats.org/spreadsheetml/2006/main" count="17" uniqueCount="16">
  <si>
    <t>Amortización</t>
  </si>
  <si>
    <t>Tiempo</t>
  </si>
  <si>
    <t>Tasa</t>
  </si>
  <si>
    <t>Interés</t>
  </si>
  <si>
    <t>Cuota</t>
  </si>
  <si>
    <t>Meses</t>
  </si>
  <si>
    <t>Saldo Inicial</t>
  </si>
  <si>
    <t>Saldo Insoluto</t>
  </si>
  <si>
    <t>Mensual</t>
  </si>
  <si>
    <t>Capital</t>
  </si>
  <si>
    <t xml:space="preserve">Tasa </t>
  </si>
  <si>
    <t>Anual</t>
  </si>
  <si>
    <t xml:space="preserve">Cuota </t>
  </si>
  <si>
    <t>Método Francés Mensual</t>
  </si>
  <si>
    <t>Periodo</t>
  </si>
  <si>
    <t xml:space="preserve">Amortización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</si>
</sst>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164" fontId="0" fillId="0" borderId="0" xfId="1" applyFont="1"/>
    <xf numFmtId="0" fontId="7" fillId="0" borderId="0" xfId="0" applyFont="1"/>
    <xf numFmtId="164" fontId="0" fillId="0" borderId="0" xfId="0" applyNumberFormat="1"/>
    <xf numFmtId="164" fontId="0" fillId="2" borderId="1" xfId="1" applyFont="1" applyFill="1" applyBorder="1"/>
    <xf numFmtId="0" fontId="0" fillId="2" borderId="1" xfId="0" applyFill="1" applyBorder="1"/>
    <xf numFmtId="10" fontId="0" fillId="2" borderId="1" xfId="0" applyNumberFormat="1" applyFill="1" applyBorder="1"/>
    <xf numFmtId="0" fontId="2" fillId="3" borderId="2" xfId="0" applyFont="1" applyFill="1" applyBorder="1"/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0" xfId="0" applyFont="1"/>
    <xf numFmtId="0" fontId="2" fillId="3" borderId="0" xfId="0" applyFont="1" applyFill="1"/>
    <xf numFmtId="0" fontId="2" fillId="3" borderId="1" xfId="0" applyFont="1" applyFill="1" applyBorder="1"/>
    <xf numFmtId="164" fontId="2" fillId="3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zoomScale="128" workbookViewId="0">
      <selection activeCell="K41" sqref="K41"/>
    </sheetView>
  </sheetViews>
  <sheetFormatPr baseColWidth="10" defaultColWidth="10.77734375" defaultRowHeight="14.4" x14ac:dyDescent="0.3"/>
  <cols>
    <col min="1" max="1" width="7.21875" customWidth="1"/>
    <col min="2" max="2" width="16" bestFit="1" customWidth="1"/>
    <col min="3" max="3" width="11.33203125" bestFit="1" customWidth="1"/>
    <col min="4" max="5" width="12.33203125" bestFit="1" customWidth="1"/>
    <col min="6" max="6" width="13.44140625" customWidth="1"/>
  </cols>
  <sheetData>
    <row r="1" spans="1:6" ht="21" x14ac:dyDescent="0.4">
      <c r="A1" s="7" t="s">
        <v>15</v>
      </c>
    </row>
    <row r="2" spans="1:6" ht="18" x14ac:dyDescent="0.35">
      <c r="A2" s="1" t="s">
        <v>13</v>
      </c>
    </row>
    <row r="3" spans="1:6" x14ac:dyDescent="0.3">
      <c r="F3" s="2"/>
    </row>
    <row r="4" spans="1:6" x14ac:dyDescent="0.3">
      <c r="B4" s="17" t="s">
        <v>9</v>
      </c>
      <c r="C4" s="9">
        <v>50000</v>
      </c>
      <c r="F4" s="3"/>
    </row>
    <row r="5" spans="1:6" x14ac:dyDescent="0.3">
      <c r="B5" s="17" t="s">
        <v>1</v>
      </c>
      <c r="C5" s="10">
        <v>24</v>
      </c>
      <c r="D5" s="16" t="s">
        <v>5</v>
      </c>
      <c r="F5" s="4"/>
    </row>
    <row r="6" spans="1:6" x14ac:dyDescent="0.3">
      <c r="B6" s="17" t="s">
        <v>10</v>
      </c>
      <c r="C6" s="11">
        <v>0.15</v>
      </c>
      <c r="D6" s="16" t="s">
        <v>11</v>
      </c>
      <c r="F6" s="4"/>
    </row>
    <row r="7" spans="1:6" ht="15.6" x14ac:dyDescent="0.3">
      <c r="B7" s="17" t="s">
        <v>2</v>
      </c>
      <c r="C7" s="11">
        <f>(((1+(C6))^(1/12))-1)</f>
        <v>1.171491691985338E-2</v>
      </c>
      <c r="D7" s="16" t="s">
        <v>8</v>
      </c>
      <c r="F7" s="5"/>
    </row>
    <row r="8" spans="1:6" x14ac:dyDescent="0.3">
      <c r="B8" s="17" t="s">
        <v>12</v>
      </c>
      <c r="C8" s="9">
        <f>C4*(((C7)*((1+(C7))^C5))/(((1+(C7))^C5)-1))</f>
        <v>2402.0120351172054</v>
      </c>
      <c r="D8" s="16" t="s">
        <v>8</v>
      </c>
    </row>
    <row r="9" spans="1:6" x14ac:dyDescent="0.3">
      <c r="B9" s="15"/>
    </row>
    <row r="10" spans="1:6" x14ac:dyDescent="0.3">
      <c r="A10" s="12" t="s">
        <v>14</v>
      </c>
      <c r="B10" s="14" t="s">
        <v>6</v>
      </c>
      <c r="C10" s="14" t="s">
        <v>3</v>
      </c>
      <c r="D10" s="14" t="s">
        <v>0</v>
      </c>
      <c r="E10" s="14" t="s">
        <v>4</v>
      </c>
      <c r="F10" s="14" t="s">
        <v>7</v>
      </c>
    </row>
    <row r="11" spans="1:6" x14ac:dyDescent="0.3">
      <c r="A11" s="13">
        <v>0</v>
      </c>
      <c r="B11" s="8">
        <f>C4</f>
        <v>50000</v>
      </c>
      <c r="F11" s="8">
        <f>B11</f>
        <v>50000</v>
      </c>
    </row>
    <row r="12" spans="1:6" x14ac:dyDescent="0.3">
      <c r="A12" s="13">
        <v>1</v>
      </c>
      <c r="B12" s="6">
        <f>B11</f>
        <v>50000</v>
      </c>
      <c r="C12" s="6">
        <f t="shared" ref="C12:C21" si="0">IF(B12&gt;0,B12*$C$7,0)</f>
        <v>585.74584599266905</v>
      </c>
      <c r="D12" s="6">
        <f>E12-C12</f>
        <v>1816.2661891245364</v>
      </c>
      <c r="E12" s="6">
        <f>C8</f>
        <v>2402.0120351172054</v>
      </c>
      <c r="F12" s="8">
        <f>F11-D12</f>
        <v>48183.733810875463</v>
      </c>
    </row>
    <row r="13" spans="1:6" x14ac:dyDescent="0.3">
      <c r="A13" s="13">
        <v>2</v>
      </c>
      <c r="B13" s="6">
        <f t="shared" ref="B13:B21" si="1">B12-D12</f>
        <v>48183.733810875463</v>
      </c>
      <c r="C13" s="6">
        <f t="shared" si="0"/>
        <v>564.46843848273636</v>
      </c>
      <c r="D13" s="6">
        <f t="shared" ref="D13:D21" si="2">E13-C13</f>
        <v>1837.5435966344689</v>
      </c>
      <c r="E13" s="6">
        <f>E12</f>
        <v>2402.0120351172054</v>
      </c>
      <c r="F13" s="8">
        <f t="shared" ref="F13:F21" si="3">F12-D13</f>
        <v>46346.190214240996</v>
      </c>
    </row>
    <row r="14" spans="1:6" x14ac:dyDescent="0.3">
      <c r="A14" s="13">
        <v>3</v>
      </c>
      <c r="B14" s="6">
        <f t="shared" si="1"/>
        <v>46346.190214240996</v>
      </c>
      <c r="C14" s="6">
        <f t="shared" si="0"/>
        <v>542.94176791155496</v>
      </c>
      <c r="D14" s="6">
        <f t="shared" si="2"/>
        <v>1859.0702672056505</v>
      </c>
      <c r="E14" s="6">
        <f t="shared" ref="E14:E35" si="4">E13</f>
        <v>2402.0120351172054</v>
      </c>
      <c r="F14" s="8">
        <f t="shared" si="3"/>
        <v>44487.119947035346</v>
      </c>
    </row>
    <row r="15" spans="1:6" x14ac:dyDescent="0.3">
      <c r="A15" s="13">
        <v>4</v>
      </c>
      <c r="B15" s="6">
        <f t="shared" si="1"/>
        <v>44487.119947035346</v>
      </c>
      <c r="C15" s="6">
        <f t="shared" si="0"/>
        <v>521.16291418307117</v>
      </c>
      <c r="D15" s="6">
        <f t="shared" si="2"/>
        <v>1880.8491209341341</v>
      </c>
      <c r="E15" s="6">
        <f t="shared" si="4"/>
        <v>2402.0120351172054</v>
      </c>
      <c r="F15" s="8">
        <f t="shared" si="3"/>
        <v>42606.270826101209</v>
      </c>
    </row>
    <row r="16" spans="1:6" x14ac:dyDescent="0.3">
      <c r="A16" s="13">
        <v>5</v>
      </c>
      <c r="B16" s="6">
        <f t="shared" si="1"/>
        <v>42606.270826101209</v>
      </c>
      <c r="C16" s="6">
        <f t="shared" si="0"/>
        <v>499.1289229925485</v>
      </c>
      <c r="D16" s="6">
        <f t="shared" si="2"/>
        <v>1902.8831121246569</v>
      </c>
      <c r="E16" s="6">
        <f t="shared" si="4"/>
        <v>2402.0120351172054</v>
      </c>
      <c r="F16" s="8">
        <f t="shared" si="3"/>
        <v>40703.387713976554</v>
      </c>
    </row>
    <row r="17" spans="1:6" x14ac:dyDescent="0.3">
      <c r="A17" s="13">
        <v>6</v>
      </c>
      <c r="B17" s="6">
        <f t="shared" si="1"/>
        <v>40703.387713976554</v>
      </c>
      <c r="C17" s="6">
        <f t="shared" si="0"/>
        <v>476.83680542581612</v>
      </c>
      <c r="D17" s="6">
        <f t="shared" si="2"/>
        <v>1925.1752296913892</v>
      </c>
      <c r="E17" s="6">
        <f t="shared" si="4"/>
        <v>2402.0120351172054</v>
      </c>
      <c r="F17" s="8">
        <f t="shared" si="3"/>
        <v>38778.212484285163</v>
      </c>
    </row>
    <row r="18" spans="1:6" x14ac:dyDescent="0.3">
      <c r="A18" s="13">
        <v>7</v>
      </c>
      <c r="B18" s="6">
        <f t="shared" si="1"/>
        <v>38778.212484285163</v>
      </c>
      <c r="C18" s="6">
        <f t="shared" si="0"/>
        <v>454.28353755382182</v>
      </c>
      <c r="D18" s="6">
        <f t="shared" si="2"/>
        <v>1947.7284975633836</v>
      </c>
      <c r="E18" s="6">
        <f t="shared" si="4"/>
        <v>2402.0120351172054</v>
      </c>
      <c r="F18" s="8">
        <f t="shared" si="3"/>
        <v>36830.483986721782</v>
      </c>
    </row>
    <row r="19" spans="1:6" x14ac:dyDescent="0.3">
      <c r="A19" s="13">
        <v>8</v>
      </c>
      <c r="B19" s="6">
        <f t="shared" si="1"/>
        <v>36830.483986721782</v>
      </c>
      <c r="C19" s="6">
        <f t="shared" si="0"/>
        <v>431.46606002243595</v>
      </c>
      <c r="D19" s="6">
        <f t="shared" si="2"/>
        <v>1970.5459750947693</v>
      </c>
      <c r="E19" s="6">
        <f t="shared" si="4"/>
        <v>2402.0120351172054</v>
      </c>
      <c r="F19" s="8">
        <f t="shared" si="3"/>
        <v>34859.938011627011</v>
      </c>
    </row>
    <row r="20" spans="1:6" x14ac:dyDescent="0.3">
      <c r="A20" s="13">
        <v>9</v>
      </c>
      <c r="B20" s="6">
        <f t="shared" si="1"/>
        <v>34859.938011627011</v>
      </c>
      <c r="C20" s="6">
        <f t="shared" si="0"/>
        <v>408.38127763744927</v>
      </c>
      <c r="D20" s="6">
        <f t="shared" si="2"/>
        <v>1993.6307574797561</v>
      </c>
      <c r="E20" s="6">
        <f t="shared" si="4"/>
        <v>2402.0120351172054</v>
      </c>
      <c r="F20" s="8">
        <f t="shared" si="3"/>
        <v>32866.307254147257</v>
      </c>
    </row>
    <row r="21" spans="1:6" x14ac:dyDescent="0.3">
      <c r="A21" s="13">
        <v>10</v>
      </c>
      <c r="B21" s="6">
        <f t="shared" si="1"/>
        <v>32866.307254147257</v>
      </c>
      <c r="C21" s="6">
        <f t="shared" si="0"/>
        <v>385.02605894470958</v>
      </c>
      <c r="D21" s="6">
        <f t="shared" si="2"/>
        <v>2016.9859761724958</v>
      </c>
      <c r="E21" s="6">
        <f t="shared" si="4"/>
        <v>2402.0120351172054</v>
      </c>
      <c r="F21" s="8">
        <f t="shared" si="3"/>
        <v>30849.321277974763</v>
      </c>
    </row>
    <row r="22" spans="1:6" x14ac:dyDescent="0.3">
      <c r="A22" s="13">
        <v>11</v>
      </c>
      <c r="B22" s="6">
        <f t="shared" ref="B22:B32" si="5">B21-D21</f>
        <v>30849.321277974763</v>
      </c>
      <c r="C22" s="6">
        <f t="shared" ref="C22:C32" si="6">IF(B22&gt;0,B22*$C$7,0)</f>
        <v>361.39723580533945</v>
      </c>
      <c r="D22" s="6">
        <f t="shared" ref="D22:D32" si="7">E22-C22</f>
        <v>2040.6147993118659</v>
      </c>
      <c r="E22" s="6">
        <f t="shared" si="4"/>
        <v>2402.0120351172054</v>
      </c>
      <c r="F22" s="8">
        <f t="shared" ref="F22:F32" si="8">F21-D22</f>
        <v>28808.706478662898</v>
      </c>
    </row>
    <row r="23" spans="1:6" x14ac:dyDescent="0.3">
      <c r="A23" s="13">
        <v>12</v>
      </c>
      <c r="B23" s="6">
        <f t="shared" si="5"/>
        <v>28808.706478662898</v>
      </c>
      <c r="C23" s="6">
        <f t="shared" si="6"/>
        <v>337.49160296597768</v>
      </c>
      <c r="D23" s="6">
        <f t="shared" si="7"/>
        <v>2064.5204321512279</v>
      </c>
      <c r="E23" s="6">
        <f t="shared" si="4"/>
        <v>2402.0120351172054</v>
      </c>
      <c r="F23" s="8">
        <f t="shared" si="8"/>
        <v>26744.18604651167</v>
      </c>
    </row>
    <row r="24" spans="1:6" x14ac:dyDescent="0.3">
      <c r="A24" s="13">
        <v>13</v>
      </c>
      <c r="B24" s="6">
        <f t="shared" si="5"/>
        <v>26744.18604651167</v>
      </c>
      <c r="C24" s="6">
        <f t="shared" si="6"/>
        <v>313.3059176239862</v>
      </c>
      <c r="D24" s="6">
        <f t="shared" si="7"/>
        <v>2088.7061174932192</v>
      </c>
      <c r="E24" s="6">
        <f t="shared" si="4"/>
        <v>2402.0120351172054</v>
      </c>
      <c r="F24" s="8">
        <f t="shared" si="8"/>
        <v>24655.479929018449</v>
      </c>
    </row>
    <row r="25" spans="1:6" x14ac:dyDescent="0.3">
      <c r="A25" s="13">
        <v>14</v>
      </c>
      <c r="B25" s="6">
        <f t="shared" si="5"/>
        <v>24655.479929018449</v>
      </c>
      <c r="C25" s="6">
        <f t="shared" si="6"/>
        <v>288.83689898756364</v>
      </c>
      <c r="D25" s="6">
        <f t="shared" si="7"/>
        <v>2113.1751361296419</v>
      </c>
      <c r="E25" s="6">
        <f t="shared" si="4"/>
        <v>2402.0120351172054</v>
      </c>
      <c r="F25" s="8">
        <f t="shared" si="8"/>
        <v>22542.304792888808</v>
      </c>
    </row>
    <row r="26" spans="1:6" x14ac:dyDescent="0.3">
      <c r="A26" s="13">
        <v>15</v>
      </c>
      <c r="B26" s="6">
        <f t="shared" si="5"/>
        <v>22542.304792888808</v>
      </c>
      <c r="C26" s="6">
        <f t="shared" si="6"/>
        <v>264.08122783070502</v>
      </c>
      <c r="D26" s="6">
        <f t="shared" si="7"/>
        <v>2137.9308072865006</v>
      </c>
      <c r="E26" s="6">
        <f t="shared" si="4"/>
        <v>2402.0120351172054</v>
      </c>
      <c r="F26" s="8">
        <f t="shared" si="8"/>
        <v>20404.373985602309</v>
      </c>
    </row>
    <row r="27" spans="1:6" x14ac:dyDescent="0.3">
      <c r="A27" s="13">
        <v>16</v>
      </c>
      <c r="B27" s="6">
        <f t="shared" si="5"/>
        <v>20404.373985602309</v>
      </c>
      <c r="C27" s="6">
        <f t="shared" si="6"/>
        <v>239.03554604294862</v>
      </c>
      <c r="D27" s="6">
        <f t="shared" si="7"/>
        <v>2162.9764890742567</v>
      </c>
      <c r="E27" s="6">
        <f t="shared" si="4"/>
        <v>2402.0120351172054</v>
      </c>
      <c r="F27" s="8">
        <f t="shared" si="8"/>
        <v>18241.397496528054</v>
      </c>
    </row>
    <row r="28" spans="1:6" x14ac:dyDescent="0.3">
      <c r="A28" s="13">
        <v>17</v>
      </c>
      <c r="B28" s="6">
        <f t="shared" si="5"/>
        <v>18241.397496528054</v>
      </c>
      <c r="C28" s="6">
        <f t="shared" si="6"/>
        <v>213.69645617384759</v>
      </c>
      <c r="D28" s="6">
        <f t="shared" si="7"/>
        <v>2188.3155789433577</v>
      </c>
      <c r="E28" s="6">
        <f t="shared" si="4"/>
        <v>2402.0120351172054</v>
      </c>
      <c r="F28" s="8">
        <f t="shared" si="8"/>
        <v>16053.081917584695</v>
      </c>
    </row>
    <row r="29" spans="1:6" x14ac:dyDescent="0.3">
      <c r="A29" s="13">
        <v>18</v>
      </c>
      <c r="B29" s="6">
        <f t="shared" si="5"/>
        <v>16053.081917584695</v>
      </c>
      <c r="C29" s="6">
        <f t="shared" si="6"/>
        <v>188.06052097210528</v>
      </c>
      <c r="D29" s="6">
        <f t="shared" si="7"/>
        <v>2213.9515141451002</v>
      </c>
      <c r="E29" s="6">
        <f t="shared" si="4"/>
        <v>2402.0120351172054</v>
      </c>
      <c r="F29" s="8">
        <f t="shared" si="8"/>
        <v>13839.130403439594</v>
      </c>
    </row>
    <row r="30" spans="1:6" x14ac:dyDescent="0.3">
      <c r="A30" s="13">
        <v>19</v>
      </c>
      <c r="B30" s="6">
        <f t="shared" si="5"/>
        <v>13839.130403439594</v>
      </c>
      <c r="C30" s="6">
        <f t="shared" si="6"/>
        <v>162.12426291931183</v>
      </c>
      <c r="D30" s="6">
        <f t="shared" si="7"/>
        <v>2239.8877721978934</v>
      </c>
      <c r="E30" s="6">
        <f t="shared" si="4"/>
        <v>2402.0120351172054</v>
      </c>
      <c r="F30" s="8">
        <f t="shared" si="8"/>
        <v>11599.242631241701</v>
      </c>
    </row>
    <row r="31" spans="1:6" x14ac:dyDescent="0.3">
      <c r="A31" s="13">
        <v>20</v>
      </c>
      <c r="B31" s="6">
        <f t="shared" si="5"/>
        <v>11599.242631241701</v>
      </c>
      <c r="C31" s="6">
        <f t="shared" si="6"/>
        <v>135.88416375821805</v>
      </c>
      <c r="D31" s="6">
        <f t="shared" si="7"/>
        <v>2266.1278713589872</v>
      </c>
      <c r="E31" s="6">
        <f t="shared" si="4"/>
        <v>2402.0120351172054</v>
      </c>
      <c r="F31" s="8">
        <f t="shared" si="8"/>
        <v>9333.1147598827138</v>
      </c>
    </row>
    <row r="32" spans="1:6" x14ac:dyDescent="0.3">
      <c r="A32" s="13">
        <v>21</v>
      </c>
      <c r="B32" s="6">
        <f t="shared" si="5"/>
        <v>9333.1147598827138</v>
      </c>
      <c r="C32" s="6">
        <f t="shared" si="6"/>
        <v>109.33666401548332</v>
      </c>
      <c r="D32" s="6">
        <f t="shared" si="7"/>
        <v>2292.6753711017222</v>
      </c>
      <c r="E32" s="6">
        <f t="shared" si="4"/>
        <v>2402.0120351172054</v>
      </c>
      <c r="F32" s="8">
        <f t="shared" si="8"/>
        <v>7040.4393887809911</v>
      </c>
    </row>
    <row r="33" spans="1:6" x14ac:dyDescent="0.3">
      <c r="A33" s="13">
        <v>22</v>
      </c>
      <c r="B33" s="6">
        <f t="shared" ref="B33:B35" si="9">B32-D32</f>
        <v>7040.4393887809911</v>
      </c>
      <c r="C33" s="6">
        <f t="shared" ref="C33:C35" si="10">IF(B33&gt;0,B33*$C$7,0)</f>
        <v>82.478162518832619</v>
      </c>
      <c r="D33" s="6">
        <f t="shared" ref="D33:D35" si="11">E33-C33</f>
        <v>2319.5338725983729</v>
      </c>
      <c r="E33" s="6">
        <f t="shared" si="4"/>
        <v>2402.0120351172054</v>
      </c>
      <c r="F33" s="8">
        <f t="shared" ref="F33:F35" si="12">F32-D33</f>
        <v>4720.9055161826182</v>
      </c>
    </row>
    <row r="34" spans="1:6" x14ac:dyDescent="0.3">
      <c r="A34" s="13">
        <v>23</v>
      </c>
      <c r="B34" s="6">
        <f t="shared" si="9"/>
        <v>4720.9055161826182</v>
      </c>
      <c r="C34" s="6">
        <f t="shared" si="10"/>
        <v>55.305015908556911</v>
      </c>
      <c r="D34" s="6">
        <f t="shared" si="11"/>
        <v>2346.7070192086485</v>
      </c>
      <c r="E34" s="6">
        <f t="shared" si="4"/>
        <v>2402.0120351172054</v>
      </c>
      <c r="F34" s="8">
        <f t="shared" si="12"/>
        <v>2374.1984969739697</v>
      </c>
    </row>
    <row r="35" spans="1:6" x14ac:dyDescent="0.3">
      <c r="A35" s="13">
        <v>24</v>
      </c>
      <c r="B35" s="6">
        <f t="shared" si="9"/>
        <v>2374.1984969739697</v>
      </c>
      <c r="C35" s="6">
        <f t="shared" si="10"/>
        <v>27.81353814329082</v>
      </c>
      <c r="D35" s="6">
        <f t="shared" si="11"/>
        <v>2374.1984969739146</v>
      </c>
      <c r="E35" s="6">
        <f t="shared" si="4"/>
        <v>2402.0120351172054</v>
      </c>
      <c r="F35" s="8">
        <f t="shared" si="12"/>
        <v>5.5024429457262158E-11</v>
      </c>
    </row>
    <row r="36" spans="1:6" x14ac:dyDescent="0.3">
      <c r="B36" s="18">
        <f>SUM(B12:B35)</f>
        <v>652867.52737028396</v>
      </c>
      <c r="C36" s="18">
        <f>SUM(C12:C35)</f>
        <v>7648.28884281298</v>
      </c>
      <c r="D36" s="18">
        <f>SUM(D12:D35)</f>
        <v>49999.999999999942</v>
      </c>
      <c r="E36" s="18">
        <f>SUM(E12:E35)</f>
        <v>57648.288842812952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Francés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GONZALES ROMERO</dc:creator>
  <cp:lastModifiedBy>222B38355 DANIELA TERESA GARCIA DOMINGUEZ</cp:lastModifiedBy>
  <dcterms:created xsi:type="dcterms:W3CDTF">2022-01-16T02:59:21Z</dcterms:created>
  <dcterms:modified xsi:type="dcterms:W3CDTF">2025-09-13T01:15:00Z</dcterms:modified>
</cp:coreProperties>
</file>